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64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<sst xmlns="http://schemas.openxmlformats.org/spreadsheetml/2006/main" count="1603" uniqueCount="986">
  <si>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</si>
  <si>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</si>
  <si>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</si>
  <si>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</si>
  <si>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</si>
  <si>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</si>
  <si>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</si>
  <si>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</si>
  <si>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</si>
  <si>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</si>
  <si>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</si>
  <si>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</si>
  <si>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</si>
  <si>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</si>
  <si>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</si>
  <si>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</si>
  <si>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</si>
  <si>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</si>
  <si>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</si>
  <si>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</si>
  <si>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</si>
  <si>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</si>
  <si>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</si>
  <si>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</si>
  <si>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</si>
  <si>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</si>
  <si>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</si>
  <si>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</si>
  <si>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</si>
  <si>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</si>
  <si>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</si>
  <si>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</si>
  <si>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</si>
  <si>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</si>
  <si>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</si>
  <si>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</si>
  <si>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</si>
  <si>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</si>
  <si>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</si>
  <si>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</si>
  <si>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</si>
  <si>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</si>
  <si>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</si>
  <si>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</si>
  <si>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</si>
  <si>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</si>
  <si>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</si>
  <si>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</si>
  <si>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</si>
  <si>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</si>
  <si>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</si>
  <si>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</si>
  <si>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</si>
  <si>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</si>
  <si>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</si>
  <si>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</si>
  <si>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</si>
  <si>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</si>
  <si>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</si>
  <si>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</si>
  <si>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</si>
  <si>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</si>
  <si>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</si>
  <si>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</si>
  <si>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</si>
  <si>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</si>
  <si>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</si>
  <si>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</si>
  <si>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</si>
  <si>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</si>
  <si>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</si>
  <si>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</si>
  <si>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</si>
  <si>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</si>
  <si>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</si>
  <si>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</si>
  <si>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</si>
  <si>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</si>
  <si>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</si>
  <si>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</si>
  <si>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</si>
  <si>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</si>
  <si>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</si>
  <si>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</si>
  <si>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</si>
  <si>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</si>
  <si>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</si>
  <si>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</si>
  <si>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</si>
  <si>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</si>
  <si>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</si>
  <si>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</si>
  <si>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</si>
  <si>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</si>
  <si>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</si>
  <si>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</si>
  <si>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</si>
  <si>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</si>
  <si>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</si>
  <si>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</si>
  <si>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</si>
  <si>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</si>
  <si>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</si>
  <si>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</si>
  <si>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</si>
  <si>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</si>
  <si>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</si>
  <si>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</si>
  <si>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</si>
  <si>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</si>
  <si>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</si>
  <si>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</si>
  <si>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</si>
  <si>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</si>
  <si>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</si>
  <si>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</si>
  <si>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</si>
  <si>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</si>
  <si>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</si>
  <si>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</si>
  <si>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</si>
  <si>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</si>
  <si>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</si>
  <si>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</si>
  <si>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</si>
  <si>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</si>
  <si>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</si>
  <si>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</si>
  <si>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</si>
  <si>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</si>
  <si>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</si>
  <si>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</si>
  <si>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</si>
  <si>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</si>
  <si>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</si>
  <si>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</si>
  <si>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</si>
  <si>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</si>
  <si>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</si>
  <si>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</si>
  <si>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</si>
  <si>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</si>
  <si>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</si>
  <si>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</si>
  <si>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</si>
  <si>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</si>
  <si>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</si>
  <si>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</si>
  <si>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</si>
  <si>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</si>
  <si>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</si>
  <si>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</si>
  <si>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</si>
  <si>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</si>
  <si>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</si>
  <si>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</si>
  <si>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</si>
  <si>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</si>
  <si>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</si>
  <si>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</si>
  <si>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</si>
  <si>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</si>
  <si>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</si>
  <si>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</si>
  <si>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</si>
  <si>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</si>
  <si>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</si>
  <si>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</si>
  <si>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</si>
  <si>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</si>
  <si>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</si>
  <si>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</si>
  <si>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</si>
  <si>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</si>
  <si>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</si>
  <si>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</si>
  <si>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</si>
  <si>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</si>
  <si>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</si>
  <si>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</si>
  <si>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</si>
  <si>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</si>
  <si>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</si>
  <si>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</si>
  <si>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</si>
  <si>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</si>
  <si>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</si>
  <si>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</si>
  <si>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</si>
  <si>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</si>
  <si>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</si>
  <si>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</si>
  <si>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</si>
  <si>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</si>
  <si>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</si>
  <si>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</si>
  <si>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</si>
  <si>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</si>
  <si>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</si>
  <si>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</si>
  <si>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</si>
  <si>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</si>
  <si>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</si>
  <si>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</si>
  <si>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</si>
  <si>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</si>
  <si>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</si>
  <si>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</si>
  <si>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</si>
  <si>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</si>
  <si>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</si>
  <si>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</si>
  <si>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</si>
  <si>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</si>
  <si>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</si>
  <si>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</si>
  <si>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</si>
  <si>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</si>
  <si>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</si>
  <si>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</si>
  <si>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</si>
  <si>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</si>
  <si>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</si>
  <si>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</si>
  <si>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</si>
  <si>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</si>
  <si>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</si>
  <si>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</si>
  <si>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</si>
  <si>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</si>
  <si>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</si>
  <si>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</si>
  <si>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</si>
  <si>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</si>
  <si>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</si>
  <si>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</si>
  <si>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</si>
  <si>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</si>
  <si>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</si>
  <si>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</si>
  <si>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</si>
  <si>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</si>
  <si>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</si>
  <si>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</si>
  <si>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</si>
  <si>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</si>
  <si>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</si>
  <si>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</si>
  <si>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</si>
  <si>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</si>
  <si>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</si>
  <si>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</si>
  <si>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</si>
  <si>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</si>
  <si>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</si>
  <si>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</si>
  <si>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</si>
  <si>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</si>
  <si>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</si>
  <si>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</si>
  <si>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</si>
  <si>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</si>
  <si>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</si>
  <si>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</si>
  <si>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</si>
  <si>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</si>
  <si>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</si>
  <si>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</si>
  <si>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</si>
  <si>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</si>
  <si>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</si>
  <si>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</si>
  <si>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</si>
  <si>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</si>
  <si>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</si>
  <si>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</si>
  <si>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</si>
  <si>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</si>
  <si>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</si>
  <si>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</si>
  <si>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</si>
  <si>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</si>
  <si>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</si>
  <si>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</si>
  <si>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</si>
  <si>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</si>
  <si>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</si>
  <si>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</si>
  <si>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</si>
  <si>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</si>
  <si>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</si>
  <si>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</si>
  <si>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</si>
  <si>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</si>
  <si>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</si>
  <si>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</si>
  <si>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</si>
  <si>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</si>
  <si>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</si>
  <si>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</si>
  <si>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</si>
  <si>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</si>
  <si>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</si>
  <si>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</si>
  <si>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</si>
  <si>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</si>
  <si>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</si>
  <si>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</si>
  <si>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</si>
  <si>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</si>
  <si>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</si>
  <si>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</si>
  <si>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</si>
  <si>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</si>
  <si>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</si>
  <si>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</si>
  <si>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</si>
  <si>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</si>
  <si>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</si>
  <si>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</si>
  <si>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</si>
  <si>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</si>
  <si>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</si>
  <si>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</si>
  <si>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</si>
  <si>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</si>
  <si>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</si>
  <si>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</si>
  <si>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</si>
  <si>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</si>
  <si>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</si>
  <si>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</si>
  <si>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</si>
  <si>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</si>
  <si>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</si>
  <si>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</si>
  <si>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</si>
  <si>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</si>
  <si>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</si>
  <si>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</si>
  <si>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</si>
  <si>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</si>
  <si>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</si>
  <si>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</si>
  <si>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</si>
  <si>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</si>
  <si>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</si>
  <si>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</si>
  <si>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</si>
  <si>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</si>
  <si>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</si>
  <si>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</si>
  <si>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</si>
  <si>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</si>
  <si>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</si>
  <si>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</si>
  <si>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</si>
  <si>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</si>
  <si>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</si>
  <si>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</si>
  <si>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</si>
  <si>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</si>
  <si>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</si>
  <si>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</si>
  <si>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</si>
  <si>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</si>
  <si>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</si>
  <si>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</si>
  <si>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</si>
  <si>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</si>
  <si>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</si>
  <si>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</si>
  <si>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</si>
  <si>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</si>
  <si>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</si>
  <si>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</si>
  <si>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</si>
  <si>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</si>
  <si>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</si>
  <si>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</si>
  <si>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</si>
  <si>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</si>
  <si>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</si>
  <si>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</si>
  <si>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</si>
  <si>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</si>
  <si>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</si>
  <si>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</si>
  <si>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</si>
  <si>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</si>
  <si>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</si>
  <si>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</si>
  <si>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</si>
  <si>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</si>
  <si>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</si>
  <si>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</si>
  <si>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</si>
  <si>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</si>
  <si>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</si>
  <si>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</si>
  <si>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</si>
  <si>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</si>
  <si>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</si>
  <si>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</si>
  <si>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</si>
  <si>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</si>
  <si>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</si>
  <si>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</si>
  <si>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</si>
  <si>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</si>
  <si>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</si>
  <si>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</si>
  <si>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</si>
  <si>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</si>
  <si>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</si>
  <si>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</si>
  <si>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</si>
  <si>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</si>
  <si>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</si>
  <si>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</si>
  <si>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</si>
  <si>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</si>
  <si>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</si>
  <si>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</si>
  <si>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</si>
  <si>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</si>
  <si>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</si>
  <si>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</si>
  <si>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</si>
  <si>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</si>
  <si>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</si>
  <si>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</si>
  <si>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</si>
  <si>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</si>
  <si>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</si>
  <si>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</si>
  <si>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</si>
  <si>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</si>
  <si>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</si>
  <si>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</si>
  <si>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</si>
  <si>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</si>
  <si>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</si>
  <si>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</si>
  <si>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</si>
  <si>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</si>
  <si>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</si>
  <si>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</si>
  <si>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</si>
  <si>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</si>
  <si>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</si>
  <si>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</si>
  <si>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</si>
  <si>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</si>
  <si>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</si>
  <si>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</si>
  <si>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</si>
  <si>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</si>
  <si>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</si>
  <si>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</si>
  <si>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</si>
  <si>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</si>
  <si>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</si>
  <si>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</si>
  <si>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</si>
  <si>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</si>
  <si>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</si>
  <si>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</si>
  <si>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</si>
  <si>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</si>
  <si>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</si>
  <si>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</si>
  <si>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</si>
  <si>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</si>
  <si>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</si>
  <si>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</si>
  <si>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</si>
  <si>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</si>
  <si>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</si>
  <si>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</si>
  <si>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</si>
  <si>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</si>
  <si>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</si>
  <si>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</si>
  <si>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</si>
  <si>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</si>
  <si>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</si>
  <si>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</si>
  <si>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</si>
  <si>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</si>
  <si>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</si>
  <si>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</si>
  <si>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</si>
  <si>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</si>
  <si>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</si>
  <si>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</si>
  <si>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</si>
  <si>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</si>
  <si>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</si>
  <si>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</si>
  <si>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</si>
  <si>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</si>
  <si>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</si>
  <si>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</si>
  <si>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</si>
  <si>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</si>
  <si>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</si>
  <si>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</si>
  <si>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</si>
  <si>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</si>
  <si>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</si>
  <si>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</si>
  <si>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</si>
  <si>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</si>
  <si>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</si>
  <si>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</si>
  <si>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</si>
  <si>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</si>
  <si>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</si>
  <si>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</si>
  <si>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</si>
  <si>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</si>
  <si>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</si>
  <si>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</si>
  <si>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</si>
  <si>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</si>
  <si>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</si>
  <si>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</si>
  <si>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</si>
  <si>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</si>
  <si>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</si>
  <si>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</si>
  <si>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</si>
  <si>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</si>
  <si>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</si>
  <si>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</si>
  <si>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</si>
  <si>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</si>
  <si>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</si>
  <si>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</si>
  <si>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</si>
  <si>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</si>
  <si>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</si>
  <si>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</si>
  <si>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</si>
  <si>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</si>
  <si>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</si>
  <si>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</si>
  <si>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</si>
  <si>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</si>
  <si>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</si>
  <si>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</si>
  <si>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</si>
  <si>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</si>
  <si>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</si>
  <si>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</si>
  <si>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</si>
  <si>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</si>
  <si>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</si>
  <si>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</si>
  <si>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</si>
  <si>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</si>
  <si>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</si>
  <si>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</si>
  <si>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</si>
  <si>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</si>
  <si>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</si>
  <si>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</si>
  <si>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</si>
  <si>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</si>
  <si>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</si>
  <si>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</si>
  <si>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</si>
  <si>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</si>
  <si>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</si>
  <si>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</si>
  <si>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</si>
  <si>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</si>
  <si>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</si>
  <si>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</si>
  <si>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</si>
  <si>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</si>
  <si>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</si>
  <si>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</si>
  <si>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</si>
  <si>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</si>
  <si>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</si>
  <si>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</si>
  <si>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</si>
  <si>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</si>
  <si>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</si>
  <si>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</si>
  <si>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</si>
  <si>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</si>
  <si>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</si>
  <si>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</si>
  <si>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</si>
  <si>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</si>
  <si>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</si>
  <si>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</si>
  <si>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</si>
  <si>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</si>
  <si>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</si>
  <si>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</si>
  <si>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</si>
  <si>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</si>
  <si>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</si>
  <si>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</si>
  <si>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</si>
  <si>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</si>
  <si>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</si>
  <si>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</si>
  <si>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</si>
  <si>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</si>
  <si>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</si>
  <si>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</si>
  <si>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</si>
  <si>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</si>
  <si>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</si>
  <si>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</si>
  <si>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</si>
  <si>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</si>
  <si>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</si>
  <si>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</si>
  <si>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</si>
  <si>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</si>
  <si>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</si>
  <si>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</si>
  <si>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</si>
  <si>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</si>
  <si>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</si>
  <si>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</si>
  <si>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</si>
  <si>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</si>
  <si>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</si>
  <si>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</si>
  <si>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</si>
  <si>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</si>
  <si>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</si>
  <si>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</si>
  <si>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</si>
  <si>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</si>
  <si>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</si>
  <si>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</si>
  <si>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</si>
  <si>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</si>
  <si>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</si>
  <si>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</si>
  <si>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</si>
  <si>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</si>
  <si>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</si>
  <si>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</si>
  <si>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</si>
  <si>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</si>
  <si>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</si>
  <si>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</si>
  <si>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</si>
  <si>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</si>
  <si>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</si>
  <si>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</si>
  <si>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</si>
  <si>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</si>
  <si>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</si>
  <si>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</si>
  <si>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</si>
  <si>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</si>
  <si>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</si>
  <si>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</si>
  <si>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</si>
  <si>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</si>
  <si>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</si>
  <si>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</si>
  <si>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</si>
  <si>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</si>
  <si>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</si>
  <si>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</si>
  <si>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</si>
  <si>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</si>
  <si>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</si>
  <si>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</si>
  <si>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</si>
  <si>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</si>
  <si>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</si>
  <si>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</si>
  <si>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</si>
  <si>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</si>
  <si>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</si>
  <si>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</si>
  <si>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</si>
  <si>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</si>
  <si>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</si>
  <si>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</si>
  <si>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</si>
  <si>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</si>
  <si>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</si>
  <si>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</si>
  <si>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</si>
  <si>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</si>
  <si>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</si>
  <si>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</si>
  <si>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</si>
  <si>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</si>
  <si>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</si>
  <si>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</si>
  <si>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</si>
  <si>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</si>
  <si>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</si>
  <si>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</si>
  <si>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</si>
  <si>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</si>
  <si>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</si>
  <si>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</si>
  <si>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</si>
  <si>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</si>
  <si>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</si>
  <si>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</si>
  <si>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</si>
  <si>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</si>
  <si>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</si>
  <si>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</si>
  <si>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</si>
  <si>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</si>
  <si>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</si>
  <si>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</si>
  <si>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</si>
  <si>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</si>
  <si>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</si>
  <si>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</si>
  <si>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</si>
  <si>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</si>
  <si>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</si>
  <si>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</si>
  <si>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</si>
  <si>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</si>
  <si>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</si>
  <si>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</si>
  <si>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</si>
  <si>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</si>
  <si>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</si>
  <si>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</si>
  <si>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</si>
  <si>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</si>
  <si>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</si>
  <si>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</si>
  <si>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</si>
  <si>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</si>
  <si>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</si>
  <si>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</si>
  <si>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</si>
  <si>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</si>
  <si>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</si>
  <si>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</si>
  <si>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</si>
  <si>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</si>
  <si>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</si>
  <si>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</si>
  <si>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</si>
  <si>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</si>
  <si>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</si>
  <si>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</si>
  <si>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</si>
  <si>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</si>
  <si>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</si>
  <si>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</si>
  <si>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</si>
  <si>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</si>
  <si>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</si>
  <si>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</si>
  <si>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</si>
  <si>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</si>
  <si>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</si>
  <si>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</si>
  <si>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</si>
  <si>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</si>
  <si>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</si>
  <si>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</si>
  <si>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</si>
  <si>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</si>
  <si>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</si>
  <si>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</si>
  <si>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</si>
  <si>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</si>
  <si>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</si>
  <si>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</si>
  <si>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</si>
  <si>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</si>
  <si>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</si>
  <si>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</si>
  <si>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</si>
  <si>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</si>
  <si>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</si>
  <si>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</si>
  <si>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</si>
  <si>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</si>
  <si>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</si>
  <si>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</si>
  <si>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</si>
  <si>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</si>
  <si>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</si>
  <si>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</si>
  <si>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</si>
  <si>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</si>
  <si>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</si>
  <si>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</si>
  <si>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</si>
  <si>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</si>
  <si>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</si>
  <si>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</si>
  <si>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</si>
  <si>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</si>
  <si>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</si>
  <si>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</si>
  <si>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</si>
  <si>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</si>
  <si>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</si>
  <si>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</si>
  <si>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</si>
  <si>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</si>
  <si>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</si>
  <si>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</si>
  <si>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</si>
  <si>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</si>
  <si>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</si>
  <si>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</si>
  <si>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</si>
  <si>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</si>
  <si>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</si>
  <si>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</si>
  <si>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</si>
  <si>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</si>
  <si>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</si>
  <si>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</si>
  <si>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</si>
  <si>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</si>
  <si>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</si>
  <si>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</si>
  <si>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</si>
  <si>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</si>
  <si>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</si>
  <si>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</si>
  <si>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</si>
  <si>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</si>
  <si>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</si>
  <si>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</si>
  <si>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</si>
  <si>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</si>
  <si>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</si>
  <si>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</si>
  <si>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</si>
  <si>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</si>
  <si>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</si>
  <si>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</si>
  <si>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</si>
  <si>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</si>
  <si>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</si>
  <si>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</si>
  <si>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</si>
  <si>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</si>
  <si>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</si>
  <si>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</si>
  <si>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</si>
  <si>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</si>
  <si>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</si>
  <si>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</si>
  <si>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</si>
  <si>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</si>
  <si>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</si>
  <si>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</si>
  <si>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</si>
  <si>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</si>
  <si>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</si>
  <si>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</si>
  <si>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</si>
  <si>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</si>
  <si>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</si>
  <si>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</si>
  <si>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</si>
  <si>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</si>
  <si>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</si>
  <si>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</si>
  <si>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</si>
  <si>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</si>
  <si>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</si>
  <si>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</si>
  <si>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</si>
  <si>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</si>
  <si>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</si>
  <si>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</si>
  <si>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</si>
  <si>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</si>
  <si>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</si>
  <si>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</si>
  <si>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</si>
  <si>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</si>
  <si>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</si>
  <si>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</si>
  <si>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</si>
  <si>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</si>
  <si>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</si>
  <si>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</si>
  <si>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</si>
  <si>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</si>
  <si>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</si>
  <si>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</si>
  <si>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</si>
  <si>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</si>
  <si>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</si>
  <si>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</si>
  <si>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</si>
  <si>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</si>
  <si>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</si>
  <si>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</si>
  <si>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</si>
  <si>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</si>
  <si>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</si>
  <si>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</si>
  <si>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</si>
  <si>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</si>
  <si>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</si>
  <si>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</si>
  <si>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</si>
  <si>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</si>
  <si>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</si>
  <si>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</si>
  <si>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</si>
  <si>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</si>
  <si>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</si>
  <si>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</si>
  <si>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</si>
  <si>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</si>
  <si>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</si>
  <si>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</si>
  <si>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</si>
  <si>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</si>
  <si>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</si>
  <si>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</si>
  <si>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</si>
  <si>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</si>
  <si>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</si>
  <si>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</si>
  <si>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</si>
  <si>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</si>
  <si>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</si>
  <si>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</si>
  <si>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</si>
  <si>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</si>
  <si>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</si>
  <si>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</si>
  <si>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</si>
  <si>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</si>
  <si>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</si>
  <si>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</si>
  <si>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</si>
  <si>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</si>
  <si>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</si>
  <si>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</si>
  <si>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</si>
  <si>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</si>
  <si>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</si>
  <si>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</si>
  <si>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</si>
  <si>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</si>
  <si>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</si>
  <si>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</si>
  <si>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</si>
  <si>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</si>
  <si>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</si>
  <si>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</si>
  <si>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</si>
  <si>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</si>
  <si>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</si>
  <si>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</si>
  <si>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</si>
  <si>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</si>
  <si>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</si>
  <si>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</si>
  <si>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</si>
  <si>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</si>
  <si>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</si>
  <si>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</si>
  <si>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</si>
  <si>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</si>
  <si>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</si>
  <si>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</si>
  <si>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18. veebr.</t>
  </si>
  <si>
    <t>31.03.2011.a,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</si>
</sst>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32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321" sqref="F321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985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2373240</v>
      </c>
      <c r="H11" s="31">
        <f>H12+H24+H44+H100</f>
        <v>640913.8999999999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693180</v>
      </c>
      <c r="H12" s="35">
        <f>SUM(H13:H23)</f>
        <v>130856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501131</v>
      </c>
      <c r="H13" s="39">
        <v>128779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192049</v>
      </c>
      <c r="H14" s="39">
        <v>2077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73766</v>
      </c>
      <c r="H24" s="35">
        <f>H25+H26</f>
        <v>20506.239999999998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8168</v>
      </c>
      <c r="H25" s="51">
        <v>990.19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65598</v>
      </c>
      <c r="H26" s="55">
        <f>SUM(H27:H43)</f>
        <v>19516.05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18122.58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198.01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116.89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843.73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234.84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286081</v>
      </c>
      <c r="H44" s="35">
        <f>H45+H68+H88</f>
        <v>102633.05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29948</v>
      </c>
      <c r="H45" s="61">
        <f>H46+H47+H66</f>
        <v>4340.05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29948</v>
      </c>
      <c r="H47" s="68">
        <f>H48+H63+H64+H65</f>
        <v>4340.05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4287</v>
      </c>
      <c r="H48" s="68">
        <f>SUM(H49:H62)+H67</f>
        <v>346.18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>
        <v>106</v>
      </c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830</v>
      </c>
      <c r="H54" s="39">
        <v>240.18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/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25661</v>
      </c>
      <c r="H63" s="39">
        <v>3993.87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219222</v>
      </c>
      <c r="H88" s="79">
        <f>H89+H90+H99</f>
        <v>61382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219222</v>
      </c>
      <c r="H90" s="68">
        <f>H91+H96+H97+H98</f>
        <v>61382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219222</v>
      </c>
      <c r="H91" s="87">
        <f>H92+H95</f>
        <v>61382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219222</v>
      </c>
      <c r="H92" s="87">
        <f>SUM(H93:H94)</f>
        <v>61382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219222</v>
      </c>
      <c r="H94" s="39">
        <v>61382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1320213</v>
      </c>
      <c r="H100" s="35">
        <f>H101+H108+H122</f>
        <v>386918.61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1318679</v>
      </c>
      <c r="H108" s="79">
        <f>SUM(H109:H114)</f>
        <v>385512.99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4724.89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1314088</v>
      </c>
      <c r="H114" s="68">
        <f>SUM(H115:H121)</f>
        <v>380788.1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508737</v>
      </c>
      <c r="H115" s="39">
        <v>168294.2</v>
      </c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805351</v>
      </c>
      <c r="H119" s="100">
        <v>212493.9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1534</v>
      </c>
      <c r="H122" s="79">
        <f>H123+H124+H125</f>
        <v>1405.62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386.98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>
        <v>49.66</v>
      </c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968.98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2727468</v>
      </c>
      <c r="H126" s="110">
        <f>H127+H152+H186+H205</f>
        <v>501094.27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358194</v>
      </c>
      <c r="H127" s="35">
        <f>H128+H129+H139+H150</f>
        <v>58531.5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125133</v>
      </c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149229</v>
      </c>
      <c r="H129" s="119">
        <f>H130</f>
        <v>48122.16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149229</v>
      </c>
      <c r="H130" s="119">
        <f>SUM(H131:H138)</f>
        <v>48122.16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16618</v>
      </c>
      <c r="H131" s="39">
        <v>2905.39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54842</v>
      </c>
      <c r="H132" s="39">
        <v>23076.41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1011.86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58282</v>
      </c>
      <c r="H135" s="39">
        <v>16649.83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14572</v>
      </c>
      <c r="H136" s="39">
        <v>3928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550.67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66270</v>
      </c>
      <c r="H139" s="119">
        <f>H140+H148</f>
        <v>8198.23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66270</v>
      </c>
      <c r="H140" s="68">
        <f>H141+H142+H147</f>
        <v>8198.23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63863</v>
      </c>
      <c r="H142" s="68">
        <f>SUM(H143:H146)</f>
        <v>8198.23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1790</v>
      </c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62073</v>
      </c>
      <c r="H146" s="39">
        <v>8198.23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2407</v>
      </c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17562</v>
      </c>
      <c r="H150" s="39">
        <v>2211.11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1775436</v>
      </c>
      <c r="H152" s="110">
        <f>H153+H162</f>
        <v>432109.64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977924</v>
      </c>
      <c r="H153" s="138">
        <f>H154+H160+H161</f>
        <v>243886.65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719937</v>
      </c>
      <c r="H154" s="68">
        <f>H155+H156+H157+H158+H159</f>
        <v>174943.9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6372.26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42860.86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106447.01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12751.74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6512.03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504.94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255934</v>
      </c>
      <c r="H161" s="39">
        <v>68437.81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797512</v>
      </c>
      <c r="H162" s="144">
        <f>SUM(H163:H185)-H168</f>
        <v>188222.99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15357.75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556.03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158.15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3639.44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57982.52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32535.68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11662.86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4000.96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1854.11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8033.47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71.44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>
        <v>11.63</v>
      </c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39198.12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5707.4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7412.43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41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485944</v>
      </c>
      <c r="H186" s="35">
        <f>H187+H199</f>
        <v>9724.54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478017</v>
      </c>
      <c r="H187" s="152">
        <f>H188+H196+H198</f>
        <v>7659.56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9282</v>
      </c>
      <c r="H188" s="153">
        <f>SUM(H189:H195)</f>
        <v>7655.96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7573.53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82.43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468735</v>
      </c>
      <c r="H196" s="39">
        <v>3.6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468735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7927</v>
      </c>
      <c r="H199" s="159">
        <f>H200+H201+H202+H203+H204</f>
        <v>2064.98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2016.79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48.19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107894</v>
      </c>
      <c r="H205" s="35">
        <f>H206+H213+H214+H215</f>
        <v>728.59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107894</v>
      </c>
      <c r="H206" s="61">
        <f>H207+H208+H209+H210+H211+H212</f>
        <v>728.59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>
        <v>728.59</v>
      </c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-354228</v>
      </c>
      <c r="H216" s="172">
        <f>H11-H126</f>
        <v>139819.6299999999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354228</v>
      </c>
      <c r="H217" s="172">
        <f>H218+H223+H228+H235+H243</f>
        <v>-139819.63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-37160.43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-37160.43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502870</v>
      </c>
      <c r="H243" s="189">
        <v>-102659.2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2727468</v>
      </c>
      <c r="H244" s="35">
        <f>H245+H253+H254+H258+H277+H283+H294+H301+H327+H341</f>
        <v>501094.27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789247</v>
      </c>
      <c r="H245" s="193">
        <f>SUM(H246:H252)</f>
        <v>78495.82999999999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26814</v>
      </c>
      <c r="H246" s="195">
        <v>5966.2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247597</v>
      </c>
      <c r="H247" s="195">
        <v>64978.56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468735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10361</v>
      </c>
      <c r="H250" s="195">
        <v>2531.11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7927</v>
      </c>
      <c r="H251" s="199">
        <f>H199</f>
        <v>2064.98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27813</v>
      </c>
      <c r="H252" s="204">
        <v>2954.98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258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377484</v>
      </c>
      <c r="H258" s="268">
        <f>SUM(H259:H276)</f>
        <v>69027.05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56585</v>
      </c>
      <c r="H260" s="195">
        <v>12640.72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28397</v>
      </c>
      <c r="H262" s="195">
        <v>12639.27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225321</v>
      </c>
      <c r="H266" s="195">
        <v>28018.04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1278.23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65264</v>
      </c>
      <c r="H275" s="195">
        <v>14450.79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64661</v>
      </c>
      <c r="H277" s="207">
        <f>SUM(H278:H282)</f>
        <v>4538.42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2891</v>
      </c>
      <c r="H278" s="195">
        <v>641.19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20612</v>
      </c>
      <c r="H282" s="204">
        <v>3897.23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210928</v>
      </c>
      <c r="H283" s="193">
        <f>SUM(H284:H293)</f>
        <v>16090.869999999999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4593.23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120240</v>
      </c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16506</v>
      </c>
      <c r="H287" s="195">
        <v>4436.4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>
        <v>6600</v>
      </c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1400</v>
      </c>
      <c r="H290" s="195">
        <v>461.24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843.96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843.96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287341</v>
      </c>
      <c r="H301" s="193">
        <f>SUM(H302:H326)</f>
        <v>70171.62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9622</v>
      </c>
      <c r="H306" s="195">
        <v>1575.98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3366</v>
      </c>
      <c r="H307" s="195">
        <v>561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76149</v>
      </c>
      <c r="H311" s="195">
        <v>15830.45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72612</v>
      </c>
      <c r="H312" s="195">
        <v>23506.65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48958</v>
      </c>
      <c r="H313" s="195">
        <v>13292.73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38572</v>
      </c>
      <c r="H318" s="195">
        <v>8053.29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1878.54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25072</v>
      </c>
      <c r="H325" s="195">
        <v>5472.98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804432</v>
      </c>
      <c r="H327" s="207">
        <f>SUM(H328:H340)</f>
        <v>201302.44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294200</v>
      </c>
      <c r="H328" s="195">
        <v>70521.71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455477</v>
      </c>
      <c r="H331" s="195">
        <v>114449.53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51815</v>
      </c>
      <c r="H337" s="195">
        <v>15239.81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2940</v>
      </c>
      <c r="H338" s="195">
        <v>1091.39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190937</v>
      </c>
      <c r="H341" s="193">
        <f>SUM(H342:H357)</f>
        <v>60624.08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1562.53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26113</v>
      </c>
      <c r="H345" s="195">
        <v>7412.43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33363</v>
      </c>
      <c r="H350" s="195">
        <v>7909.39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671.56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56764</v>
      </c>
      <c r="H354" s="216">
        <v>23434.41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55.92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66642</v>
      </c>
      <c r="H356" s="195">
        <v>19577.84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408764.72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408764.72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896010.35</v>
      </c>
      <c r="H370" s="240">
        <f>H371+H378+H379+H380+H381+H382+H383+H384</f>
        <v>998669.55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852311.55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v>728897.55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146358</v>
      </c>
      <c r="H383" s="39">
        <v>146358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2306381</v>
      </c>
      <c r="H385" s="312">
        <f>H12+H24+H88+H100</f>
        <v>599662.85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984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-15.35860727260587</v>
      </c>
      <c r="H388" s="313">
        <f>IF(H385&lt;&gt;0,(H216+H242)/H385*100,"")</f>
        <v>23.316373525556884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Vahe=-358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6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2011-04-11T05:56:27Z</dcterms:modified>
  <cp:category/>
  <cp:version/>
  <cp:contentType/>
  <cp:contentStatus/>
</cp:coreProperties>
</file>